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15" activeTab="0"/>
  </bookViews>
  <sheets>
    <sheet name="RdC" sheetId="1" r:id="rId1"/>
  </sheets>
  <definedNames/>
  <calcPr fullCalcOnLoad="1"/>
</workbook>
</file>

<file path=xl/sharedStrings.xml><?xml version="1.0" encoding="utf-8"?>
<sst xmlns="http://schemas.openxmlformats.org/spreadsheetml/2006/main" count="181" uniqueCount="110">
  <si>
    <t>Simulatore del 
Reddito di Cittadinanza</t>
  </si>
  <si>
    <t>Aggiornato al 22/01/2019</t>
  </si>
  <si>
    <t>Valore dell'ISEE</t>
  </si>
  <si>
    <t>Inserire il valore risultante dalla attestazioni ISEE valida (successiva al 31 agosto dell'anno precedente).</t>
  </si>
  <si>
    <t>Valore del Patrimonio Immobiliare diverso dalla casa di abitazione</t>
  </si>
  <si>
    <t>Inserire il valore riportato nella settima riga della tabella 1 "Calcolo ISEE" sull'attestazione, tolto il valore della casa di abitazione nella DSU.</t>
  </si>
  <si>
    <t>Valore del Patrimonio mobiliare</t>
  </si>
  <si>
    <t>Inserire il valore riportato nella quinta riga della tabella 1 "Calcolo ISEE" sull'attestazione.</t>
  </si>
  <si>
    <t>Valore dei Redditi dei componenti del nucleo</t>
  </si>
  <si>
    <t>Inserire il valore riportato prima riga della tabella 1 "Calcolo ISEE" sull'attestazione.</t>
  </si>
  <si>
    <t>Valore dei trattamenti assistenziali inclusi nei redditi precedenti (inserire 0 se assenti)</t>
  </si>
  <si>
    <t>Inserire il valore riportato in DSU sotto "TRATTAMENTI ASSISTENZIALI, PREVIDENZIALI E INDENNITARI NON SOGGETTI AD IRPEF E NON EROGATI DALL’INPS AD ESCLUSIONE DI QUELLI PERCEPITI IN RAGIONE DELLA CONDIZIONE DI DISABILITÀ".</t>
  </si>
  <si>
    <t>Valore dei trattamenti assistenziali ISEE che si stanno ricevendo (inserire 0 se assenti)</t>
  </si>
  <si>
    <t>Inserire il dato complessivo annuo (se ad es. si riceve contributo mensile dal Comune di 100 Euro, inserire 1200 Euro); non si includono le erogazioni riferite al pagamento di arretrati, le riduzioni nella compartecipazione al costo dei servizi e le esenzioni e agevolazioni per il pagamento di tributi, le erogazioni a fronte di rendicontazione di spese sostenute, ovvero le erogazioni in forma di buoni servizio o altri titoli che svolgono la funzione di sostituzione di servizi.</t>
  </si>
  <si>
    <t>Ammontare annuo del canone di locazione dell'abitazione</t>
  </si>
  <si>
    <t>Inserire 0 se il nucleo non vive in una casa in affitto.</t>
  </si>
  <si>
    <t>Ammontare annuo del mutuo per l'abitazione</t>
  </si>
  <si>
    <t>Inserire 0 se l'abitazione in cui vive il nucleo non è gravata da mutuo.</t>
  </si>
  <si>
    <t>Componenti</t>
  </si>
  <si>
    <t>Elencare tutti i componenti del nucleo famigliare: si includono i figli a carico anche se non conviventi (purché non sposati o con loro figli), si escludono il genitore separato non convivente, i famigliari in carcere, in famigliari in strutture residenziali di assistenza (es. case di riposo).</t>
  </si>
  <si>
    <t>Presente nel nucleo?</t>
  </si>
  <si>
    <t>Età (in anni compiuti)</t>
  </si>
  <si>
    <t>E' figlio a carico?</t>
  </si>
  <si>
    <t>E' una persona con disabilità?</t>
  </si>
  <si>
    <t>1 Richiedente</t>
  </si>
  <si>
    <t>Sì</t>
  </si>
  <si>
    <t>Da 18 a 25</t>
  </si>
  <si>
    <t>No</t>
  </si>
  <si>
    <t>2 Famigliare</t>
  </si>
  <si>
    <t>3 Famigliare</t>
  </si>
  <si>
    <t>4 Famigliare</t>
  </si>
  <si>
    <t>5 Famigliare</t>
  </si>
  <si>
    <t>6 Famigliare</t>
  </si>
  <si>
    <t>7 Famigliare</t>
  </si>
  <si>
    <t>8 Famigliare</t>
  </si>
  <si>
    <t>9 Famigliare</t>
  </si>
  <si>
    <t>10 Famigliare</t>
  </si>
  <si>
    <t>Residenza e soggiorno</t>
  </si>
  <si>
    <t>Il richiedente è cittadino italiano?</t>
  </si>
  <si>
    <t>Se no, c'è almeno un famigliare con cittadinanza italiana?</t>
  </si>
  <si>
    <t>Se no, il richiedente è cittadino di un altro paese UE con diritto di soggiorno o diritto di soggiorno permanente?</t>
  </si>
  <si>
    <t>Se no, c'è almeno un famigliare cittadino di un altro paese UE con diritto di soggiorno o diritto di soggiorno permanente?</t>
  </si>
  <si>
    <t>Se no, il famigliare richiedente è cittadino di un paese terzo con permesso di soggiorno UE per lungo periodo?</t>
  </si>
  <si>
    <t>Il famigliare richiedente risiede In italia per almeno 10 anni, di cui gli almeno ultimi due in modo continuativo?</t>
  </si>
  <si>
    <t>Disponibilità di mezzi di trasporto</t>
  </si>
  <si>
    <t>Qualche componente del nucleo famigliare è intestatario o dispone navi o imbarcazioni da diporto?</t>
  </si>
  <si>
    <t>Qualche componente del nucleo famigliare è intestatario o dispone di autoveicoli immatricolati da meno di sei mesi o di cilindrata superiore a 1600 c.c.?</t>
  </si>
  <si>
    <t>Qualche componente del nucleo famigliare è intestatario o dispone di motoveicoli di cilindrata superiore a 250 cc da meno di due anni?</t>
  </si>
  <si>
    <t>Se sì a una delle due domande precedenti, tra questi autoveicoli o motoveicoli ve ne è almeno uno per cui non è prevista l'agevolazione fiscale in favore delle persone disabili?</t>
  </si>
  <si>
    <t>Disoccupazione</t>
  </si>
  <si>
    <t>Qualche componente del nucleo famigliare è disoccupato a seguito di dimissioni volontarie senza giusta causa presenate nei dodici mesi precedenti?</t>
  </si>
  <si>
    <t>Esito</t>
  </si>
  <si>
    <t>Powered by:</t>
  </si>
  <si>
    <t>www.synergia-net.it</t>
  </si>
  <si>
    <t>Accesso</t>
  </si>
  <si>
    <t>Soggiorno</t>
  </si>
  <si>
    <t xml:space="preserve">Residenza </t>
  </si>
  <si>
    <t>Navi</t>
  </si>
  <si>
    <t>Auto</t>
  </si>
  <si>
    <t>Moto</t>
  </si>
  <si>
    <t>Lavoro</t>
  </si>
  <si>
    <t>ISEE</t>
  </si>
  <si>
    <t>Immobiliare</t>
  </si>
  <si>
    <t>Mobiliare</t>
  </si>
  <si>
    <t>figli successivi al secondo</t>
  </si>
  <si>
    <t>num disabili</t>
  </si>
  <si>
    <t>Reddito</t>
  </si>
  <si>
    <t>Scala equivalenza</t>
  </si>
  <si>
    <t>Pensione</t>
  </si>
  <si>
    <t>Beneficio</t>
  </si>
  <si>
    <t>Soglia base</t>
  </si>
  <si>
    <t>Art. 2 c.6</t>
  </si>
  <si>
    <t>Primo elemento</t>
  </si>
  <si>
    <t>Art. 3 c.1 a</t>
  </si>
  <si>
    <t>Soglia affitto</t>
  </si>
  <si>
    <t>Affitto</t>
  </si>
  <si>
    <t>Art. 3 c.1 b</t>
  </si>
  <si>
    <t>Mutuo</t>
  </si>
  <si>
    <t>Art. 3 c.2</t>
  </si>
  <si>
    <t>Totale</t>
  </si>
  <si>
    <t>Soglie</t>
  </si>
  <si>
    <t>Art 3 c. da 1 a 3</t>
  </si>
  <si>
    <t>Soglie accesso</t>
  </si>
  <si>
    <t>Soglia Base</t>
  </si>
  <si>
    <t>Art. 2 c1 b1</t>
  </si>
  <si>
    <t>Immob</t>
  </si>
  <si>
    <t>Art. 2 c1 b2</t>
  </si>
  <si>
    <t>Art. 2 c1 b3</t>
  </si>
  <si>
    <t>Massimo locazione</t>
  </si>
  <si>
    <t>ogni componente</t>
  </si>
  <si>
    <t>massimo</t>
  </si>
  <si>
    <t>incremento ogni figlio successivo al secondo</t>
  </si>
  <si>
    <t>incremento ogni componente con disabilità</t>
  </si>
  <si>
    <t>se in locazione</t>
  </si>
  <si>
    <t>Soglie beneficio economico</t>
  </si>
  <si>
    <t>se non in locazione e pensione di cittadinanza</t>
  </si>
  <si>
    <t>Minimo</t>
  </si>
  <si>
    <t>se non in locazione e reddito di cittadinanza</t>
  </si>
  <si>
    <t>Massimo</t>
  </si>
  <si>
    <t>per scala di equivalenza meno il reddito</t>
  </si>
  <si>
    <t>ovvero</t>
  </si>
  <si>
    <t xml:space="preserve">Il nucleo </t>
  </si>
  <si>
    <t xml:space="preserve"> accesso al beneficio </t>
  </si>
  <si>
    <t xml:space="preserve"> di cittadinanza</t>
  </si>
  <si>
    <t>Risposte</t>
  </si>
  <si>
    <t>Risposte età</t>
  </si>
  <si>
    <t>Da 0 a 17</t>
  </si>
  <si>
    <t>Da 26 a 66</t>
  </si>
  <si>
    <t>Da 67 in su</t>
  </si>
  <si>
    <t>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</si>
</sst>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i/>
      <sz val="24"/>
      <color indexed="60"/>
      <name val="Calibri"/>
      <family val="0"/>
    </font>
    <font>
      <sz val="11"/>
      <name val="Calibri"/>
      <family val="0"/>
    </font>
    <font>
      <b/>
      <u val="single"/>
      <sz val="9"/>
      <color indexed="57"/>
      <name val="Calibri"/>
      <family val="0"/>
    </font>
    <font>
      <i/>
      <sz val="10"/>
      <color indexed="23"/>
      <name val="Calibri"/>
      <family val="0"/>
    </font>
    <font>
      <b/>
      <sz val="11"/>
      <color indexed="8"/>
      <name val="Calibri"/>
      <family val="0"/>
    </font>
    <font>
      <i/>
      <sz val="9"/>
      <color indexed="8"/>
      <name val="Calibri"/>
      <family val="0"/>
    </font>
    <font>
      <i/>
      <sz val="11"/>
      <color indexed="8"/>
      <name val="Calibri"/>
      <family val="0"/>
    </font>
    <font>
      <b/>
      <sz val="9"/>
      <color indexed="8"/>
      <name val="Calibri"/>
      <family val="0"/>
    </font>
    <font>
      <b/>
      <sz val="20"/>
      <color indexed="10"/>
      <name val="Calibri"/>
      <family val="0"/>
    </font>
    <font>
      <b/>
      <sz val="11"/>
      <color indexed="57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9"/>
      <color rgb="FF385623"/>
      <name val="Calibri"/>
      <family val="0"/>
    </font>
    <font>
      <i/>
      <sz val="10"/>
      <color rgb="FF7F7F7F"/>
      <name val="Calibri"/>
      <family val="0"/>
    </font>
    <font>
      <b/>
      <sz val="9"/>
      <color rgb="FF000000"/>
      <name val="Calibri"/>
      <family val="0"/>
    </font>
    <font>
      <i/>
      <sz val="11"/>
      <color rgb="FF000000"/>
      <name val="Calibri"/>
      <family val="0"/>
    </font>
    <font>
      <b/>
      <sz val="11"/>
      <color rgb="FF000000"/>
      <name val="Calibri"/>
      <family val="0"/>
    </font>
    <font>
      <i/>
      <sz val="9"/>
      <color rgb="FF000000"/>
      <name val="Calibri"/>
      <family val="0"/>
    </font>
    <font>
      <b/>
      <i/>
      <sz val="24"/>
      <color rgb="FFC00000"/>
      <name val="Calibri"/>
      <family val="0"/>
    </font>
    <font>
      <b/>
      <sz val="11"/>
      <color rgb="FF385623"/>
      <name val="Calibri"/>
      <family val="0"/>
    </font>
    <font>
      <b/>
      <sz val="20"/>
      <color rgb="FFFF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9FDE9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548135"/>
      </left>
      <right/>
      <top style="thin">
        <color rgb="FF548135"/>
      </top>
      <bottom style="thin">
        <color rgb="FF548135"/>
      </bottom>
    </border>
    <border>
      <left/>
      <right/>
      <top style="thin">
        <color rgb="FF548135"/>
      </top>
      <bottom style="thin">
        <color rgb="FF548135"/>
      </bottom>
    </border>
    <border>
      <left/>
      <right style="thin">
        <color rgb="FF548135"/>
      </right>
      <top style="thin">
        <color rgb="FF548135"/>
      </top>
      <bottom style="thin">
        <color rgb="FF548135"/>
      </bottom>
    </border>
    <border>
      <left/>
      <right style="thin">
        <color rgb="FF000000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/>
    </xf>
    <xf numFmtId="0" fontId="48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0" fontId="50" fillId="33" borderId="0" xfId="0" applyFont="1" applyFill="1" applyBorder="1" applyAlignment="1">
      <alignment/>
    </xf>
    <xf numFmtId="0" fontId="51" fillId="33" borderId="0" xfId="0" applyFont="1" applyFill="1" applyBorder="1" applyAlignment="1">
      <alignment horizontal="center"/>
    </xf>
    <xf numFmtId="0" fontId="0" fillId="35" borderId="10" xfId="0" applyFont="1" applyFill="1" applyBorder="1" applyAlignment="1" applyProtection="1">
      <alignment horizontal="center"/>
      <protection locked="0"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43" fontId="0" fillId="35" borderId="10" xfId="44" applyNumberFormat="1" applyFont="1" applyFill="1" applyBorder="1" applyAlignment="1" applyProtection="1">
      <alignment/>
      <protection locked="0"/>
    </xf>
    <xf numFmtId="43" fontId="0" fillId="35" borderId="10" xfId="44" applyNumberFormat="1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hidden="1"/>
    </xf>
    <xf numFmtId="0" fontId="50" fillId="33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9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52" fillId="3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left" vertical="top" wrapText="1"/>
    </xf>
    <xf numFmtId="0" fontId="50" fillId="33" borderId="0" xfId="0" applyFont="1" applyFill="1" applyBorder="1" applyAlignment="1">
      <alignment horizontal="left"/>
    </xf>
    <xf numFmtId="0" fontId="51" fillId="33" borderId="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center"/>
    </xf>
    <xf numFmtId="0" fontId="53" fillId="34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33" borderId="0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/>
    </xf>
    <xf numFmtId="0" fontId="0" fillId="33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indent="1"/>
    </xf>
    <xf numFmtId="0" fontId="3" fillId="0" borderId="15" xfId="0" applyFont="1" applyBorder="1" applyAlignment="1">
      <alignment horizontal="left" indent="1"/>
    </xf>
    <xf numFmtId="0" fontId="5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indent="2"/>
    </xf>
    <xf numFmtId="0" fontId="3" fillId="0" borderId="15" xfId="0" applyFont="1" applyBorder="1" applyAlignment="1">
      <alignment horizontal="left" indent="2"/>
    </xf>
    <xf numFmtId="0" fontId="0" fillId="33" borderId="0" xfId="0" applyFont="1" applyFill="1" applyBorder="1" applyAlignment="1">
      <alignment horizontal="left" vertical="center" wrapText="1" indent="3"/>
    </xf>
    <xf numFmtId="0" fontId="3" fillId="0" borderId="0" xfId="0" applyFont="1" applyBorder="1" applyAlignment="1">
      <alignment horizontal="left" indent="3"/>
    </xf>
    <xf numFmtId="0" fontId="3" fillId="0" borderId="15" xfId="0" applyFont="1" applyBorder="1" applyAlignment="1">
      <alignment horizontal="left" indent="3"/>
    </xf>
    <xf numFmtId="0" fontId="0" fillId="33" borderId="0" xfId="0" applyFont="1" applyFill="1" applyBorder="1" applyAlignment="1">
      <alignment horizontal="left" vertical="center" wrapText="1" indent="4"/>
    </xf>
    <xf numFmtId="0" fontId="3" fillId="0" borderId="0" xfId="0" applyFont="1" applyBorder="1" applyAlignment="1">
      <alignment horizontal="left" indent="4"/>
    </xf>
    <xf numFmtId="0" fontId="3" fillId="0" borderId="15" xfId="0" applyFont="1" applyBorder="1" applyAlignment="1">
      <alignment horizontal="left" indent="4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79</xdr:row>
      <xdr:rowOff>47625</xdr:rowOff>
    </xdr:from>
    <xdr:to>
      <xdr:col>3</xdr:col>
      <xdr:colOff>1143000</xdr:colOff>
      <xdr:row>79</xdr:row>
      <xdr:rowOff>942975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2151697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nergia-net.i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5"/>
  <sheetViews>
    <sheetView tabSelected="1" zoomScalePageLayoutView="0" workbookViewId="0" topLeftCell="A1">
      <selection activeCell="A1" sqref="A1"/>
    </sheetView>
  </sheetViews>
  <sheetFormatPr defaultColWidth="0" defaultRowHeight="15" customHeight="1"/>
  <cols>
    <col min="1" max="1" width="3.7109375" style="0" customWidth="1"/>
    <col min="2" max="2" width="23.8515625" style="0" customWidth="1"/>
    <col min="3" max="6" width="21.00390625" style="0" customWidth="1"/>
    <col min="7" max="7" width="5.28125" style="0" customWidth="1"/>
    <col min="8" max="8" width="10.28125" style="0" hidden="1" customWidth="1"/>
    <col min="9" max="10" width="8.7109375" style="0" hidden="1" customWidth="1"/>
    <col min="11" max="16384" width="14.421875" style="0" hidden="1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63.75" customHeight="1">
      <c r="A2" s="1"/>
      <c r="B2" s="19" t="s">
        <v>0</v>
      </c>
      <c r="C2" s="20"/>
      <c r="D2" s="20"/>
      <c r="E2" s="20"/>
      <c r="F2" s="21"/>
      <c r="G2" s="1"/>
      <c r="H2" s="1"/>
      <c r="I2" s="1"/>
      <c r="J2" s="1"/>
    </row>
    <row r="3" spans="1:10" ht="15">
      <c r="A3" s="1"/>
      <c r="B3" s="2"/>
      <c r="C3" s="1"/>
      <c r="D3" s="1"/>
      <c r="E3" s="1"/>
      <c r="F3" s="1"/>
      <c r="G3" s="1"/>
      <c r="H3" s="1"/>
      <c r="I3" s="1"/>
      <c r="J3" s="1"/>
    </row>
    <row r="4" spans="1:10" ht="15">
      <c r="A4" s="1"/>
      <c r="B4" s="1"/>
      <c r="C4" s="1"/>
      <c r="D4" s="1"/>
      <c r="E4" s="1"/>
      <c r="F4" s="3" t="s">
        <v>1</v>
      </c>
      <c r="G4" s="1"/>
      <c r="H4" s="1"/>
      <c r="I4" s="1"/>
      <c r="J4" s="1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1"/>
      <c r="B6" s="27" t="s">
        <v>2</v>
      </c>
      <c r="C6" s="20"/>
      <c r="D6" s="20"/>
      <c r="E6" s="20"/>
      <c r="F6" s="21"/>
      <c r="G6" s="1"/>
      <c r="H6" s="1"/>
      <c r="I6" s="1"/>
      <c r="J6" s="1"/>
    </row>
    <row r="7" spans="1:10" ht="15">
      <c r="A7" s="1"/>
      <c r="B7" s="11"/>
      <c r="C7" s="26"/>
      <c r="D7" s="20"/>
      <c r="E7" s="20"/>
      <c r="F7" s="21"/>
      <c r="G7" s="1"/>
      <c r="H7" s="1"/>
      <c r="I7" s="1"/>
      <c r="J7" s="1"/>
    </row>
    <row r="8" spans="1:10" ht="15">
      <c r="A8" s="1"/>
      <c r="B8" s="23" t="s">
        <v>3</v>
      </c>
      <c r="C8" s="20"/>
      <c r="D8" s="20"/>
      <c r="E8" s="20"/>
      <c r="F8" s="21"/>
      <c r="G8" s="1"/>
      <c r="H8" s="1"/>
      <c r="I8" s="1"/>
      <c r="J8" s="1"/>
    </row>
    <row r="9" spans="1:10" ht="15">
      <c r="A9" s="1"/>
      <c r="B9" s="22"/>
      <c r="C9" s="20"/>
      <c r="D9" s="20"/>
      <c r="E9" s="20"/>
      <c r="F9" s="21"/>
      <c r="G9" s="1"/>
      <c r="H9" s="1"/>
      <c r="I9" s="1"/>
      <c r="J9" s="1"/>
    </row>
    <row r="10" spans="1:10" ht="15">
      <c r="A10" s="1"/>
      <c r="B10" s="27" t="s">
        <v>4</v>
      </c>
      <c r="C10" s="20"/>
      <c r="D10" s="20"/>
      <c r="E10" s="20"/>
      <c r="F10" s="21"/>
      <c r="G10" s="1"/>
      <c r="H10" s="1"/>
      <c r="I10" s="1"/>
      <c r="J10" s="1"/>
    </row>
    <row r="11" spans="1:10" ht="15">
      <c r="A11" s="1"/>
      <c r="B11" s="11"/>
      <c r="C11" s="26"/>
      <c r="D11" s="20"/>
      <c r="E11" s="20"/>
      <c r="F11" s="21"/>
      <c r="G11" s="1"/>
      <c r="H11" s="1"/>
      <c r="I11" s="1"/>
      <c r="J11" s="1"/>
    </row>
    <row r="12" spans="1:10" ht="15">
      <c r="A12" s="1"/>
      <c r="B12" s="23" t="s">
        <v>5</v>
      </c>
      <c r="C12" s="20"/>
      <c r="D12" s="20"/>
      <c r="E12" s="20"/>
      <c r="F12" s="21"/>
      <c r="G12" s="1"/>
      <c r="H12" s="1"/>
      <c r="I12" s="1"/>
      <c r="J12" s="1"/>
    </row>
    <row r="13" spans="1:10" ht="15">
      <c r="A13" s="1"/>
      <c r="B13" s="22"/>
      <c r="C13" s="20"/>
      <c r="D13" s="20"/>
      <c r="E13" s="20"/>
      <c r="F13" s="21"/>
      <c r="G13" s="1"/>
      <c r="H13" s="1"/>
      <c r="I13" s="1"/>
      <c r="J13" s="1"/>
    </row>
    <row r="14" spans="1:10" ht="15">
      <c r="A14" s="1"/>
      <c r="B14" s="27" t="s">
        <v>6</v>
      </c>
      <c r="C14" s="20"/>
      <c r="D14" s="20"/>
      <c r="E14" s="20"/>
      <c r="F14" s="21"/>
      <c r="G14" s="1"/>
      <c r="H14" s="1"/>
      <c r="I14" s="1"/>
      <c r="J14" s="1"/>
    </row>
    <row r="15" spans="1:10" ht="15">
      <c r="A15" s="1"/>
      <c r="B15" s="11"/>
      <c r="C15" s="26"/>
      <c r="D15" s="20"/>
      <c r="E15" s="20"/>
      <c r="F15" s="21"/>
      <c r="G15" s="1"/>
      <c r="H15" s="1"/>
      <c r="I15" s="1"/>
      <c r="J15" s="1"/>
    </row>
    <row r="16" spans="1:10" ht="15">
      <c r="A16" s="1"/>
      <c r="B16" s="25" t="s">
        <v>7</v>
      </c>
      <c r="C16" s="20"/>
      <c r="D16" s="20"/>
      <c r="E16" s="20"/>
      <c r="F16" s="21"/>
      <c r="G16" s="1"/>
      <c r="H16" s="1"/>
      <c r="I16" s="1"/>
      <c r="J16" s="1"/>
    </row>
    <row r="17" spans="1:10" ht="15">
      <c r="A17" s="1"/>
      <c r="B17" s="22"/>
      <c r="C17" s="20"/>
      <c r="D17" s="20"/>
      <c r="E17" s="20"/>
      <c r="F17" s="21"/>
      <c r="G17" s="1"/>
      <c r="H17" s="1"/>
      <c r="I17" s="1"/>
      <c r="J17" s="1"/>
    </row>
    <row r="18" spans="1:10" ht="15">
      <c r="A18" s="1"/>
      <c r="B18" s="27" t="s">
        <v>8</v>
      </c>
      <c r="C18" s="20"/>
      <c r="D18" s="20"/>
      <c r="E18" s="20"/>
      <c r="F18" s="21"/>
      <c r="G18" s="1"/>
      <c r="H18" s="1"/>
      <c r="I18" s="1"/>
      <c r="J18" s="1"/>
    </row>
    <row r="19" spans="1:10" ht="15">
      <c r="A19" s="1"/>
      <c r="B19" s="11"/>
      <c r="C19" s="26"/>
      <c r="D19" s="20"/>
      <c r="E19" s="20"/>
      <c r="F19" s="21"/>
      <c r="G19" s="1"/>
      <c r="H19" s="1"/>
      <c r="I19" s="1"/>
      <c r="J19" s="1"/>
    </row>
    <row r="20" spans="1:10" ht="15">
      <c r="A20" s="1"/>
      <c r="B20" s="25" t="s">
        <v>9</v>
      </c>
      <c r="C20" s="20"/>
      <c r="D20" s="20"/>
      <c r="E20" s="20"/>
      <c r="F20" s="21"/>
      <c r="G20" s="1"/>
      <c r="H20" s="1"/>
      <c r="I20" s="1"/>
      <c r="J20" s="1"/>
    </row>
    <row r="21" spans="1:10" ht="15.75" customHeight="1">
      <c r="A21" s="1"/>
      <c r="B21" s="22"/>
      <c r="C21" s="20"/>
      <c r="D21" s="20"/>
      <c r="E21" s="20"/>
      <c r="F21" s="21"/>
      <c r="G21" s="1"/>
      <c r="H21" s="1"/>
      <c r="I21" s="1"/>
      <c r="J21" s="1"/>
    </row>
    <row r="22" spans="1:10" ht="15.75" customHeight="1">
      <c r="A22" s="1"/>
      <c r="B22" s="27" t="s">
        <v>10</v>
      </c>
      <c r="C22" s="20"/>
      <c r="D22" s="20"/>
      <c r="E22" s="20"/>
      <c r="F22" s="21"/>
      <c r="G22" s="1"/>
      <c r="H22" s="1"/>
      <c r="I22" s="1"/>
      <c r="J22" s="1"/>
    </row>
    <row r="23" spans="1:10" ht="15.75" customHeight="1">
      <c r="A23" s="1"/>
      <c r="B23" s="11"/>
      <c r="C23" s="26"/>
      <c r="D23" s="20"/>
      <c r="E23" s="20"/>
      <c r="F23" s="21"/>
      <c r="G23" s="1"/>
      <c r="H23" s="1"/>
      <c r="I23" s="1"/>
      <c r="J23" s="1"/>
    </row>
    <row r="24" spans="1:10" ht="30" customHeight="1">
      <c r="A24" s="1"/>
      <c r="B24" s="25" t="s">
        <v>11</v>
      </c>
      <c r="C24" s="20"/>
      <c r="D24" s="20"/>
      <c r="E24" s="20"/>
      <c r="F24" s="21"/>
      <c r="G24" s="1"/>
      <c r="H24" s="1"/>
      <c r="I24" s="1"/>
      <c r="J24" s="1"/>
    </row>
    <row r="25" spans="1:10" ht="15.75" customHeight="1">
      <c r="A25" s="1"/>
      <c r="B25" s="22"/>
      <c r="C25" s="20"/>
      <c r="D25" s="20"/>
      <c r="E25" s="20"/>
      <c r="F25" s="21"/>
      <c r="G25" s="1"/>
      <c r="H25" s="1"/>
      <c r="I25" s="1"/>
      <c r="J25" s="1"/>
    </row>
    <row r="26" spans="1:10" ht="15.75" customHeight="1">
      <c r="A26" s="1"/>
      <c r="B26" s="27" t="s">
        <v>12</v>
      </c>
      <c r="C26" s="20"/>
      <c r="D26" s="20"/>
      <c r="E26" s="20"/>
      <c r="F26" s="21"/>
      <c r="G26" s="1"/>
      <c r="H26" s="1"/>
      <c r="I26" s="1"/>
      <c r="J26" s="1"/>
    </row>
    <row r="27" spans="1:10" ht="15.75" customHeight="1">
      <c r="A27" s="1"/>
      <c r="B27" s="12"/>
      <c r="C27" s="26"/>
      <c r="D27" s="20"/>
      <c r="E27" s="20"/>
      <c r="F27" s="21"/>
      <c r="G27" s="1"/>
      <c r="H27" s="1"/>
      <c r="I27" s="1"/>
      <c r="J27" s="1"/>
    </row>
    <row r="28" spans="1:10" ht="51" customHeight="1">
      <c r="A28" s="1"/>
      <c r="B28" s="25" t="s">
        <v>13</v>
      </c>
      <c r="C28" s="20"/>
      <c r="D28" s="20"/>
      <c r="E28" s="20"/>
      <c r="F28" s="21"/>
      <c r="G28" s="1"/>
      <c r="H28" s="1"/>
      <c r="I28" s="1"/>
      <c r="J28" s="1"/>
    </row>
    <row r="29" spans="1:10" ht="15.75" customHeight="1">
      <c r="A29" s="1"/>
      <c r="B29" s="28"/>
      <c r="C29" s="20"/>
      <c r="D29" s="20"/>
      <c r="E29" s="20"/>
      <c r="F29" s="21"/>
      <c r="G29" s="1"/>
      <c r="H29" s="1"/>
      <c r="I29" s="1"/>
      <c r="J29" s="1"/>
    </row>
    <row r="30" spans="1:10" ht="15.75" customHeight="1">
      <c r="A30" s="1"/>
      <c r="B30" s="27" t="s">
        <v>14</v>
      </c>
      <c r="C30" s="20"/>
      <c r="D30" s="20"/>
      <c r="E30" s="20"/>
      <c r="F30" s="21"/>
      <c r="G30" s="1"/>
      <c r="H30" s="1"/>
      <c r="I30" s="1"/>
      <c r="J30" s="1"/>
    </row>
    <row r="31" spans="1:10" ht="15.75" customHeight="1">
      <c r="A31" s="1"/>
      <c r="B31" s="11"/>
      <c r="C31" s="26"/>
      <c r="D31" s="20"/>
      <c r="E31" s="20"/>
      <c r="F31" s="21"/>
      <c r="G31" s="1"/>
      <c r="H31" s="1"/>
      <c r="I31" s="1"/>
      <c r="J31" s="1"/>
    </row>
    <row r="32" spans="1:10" ht="15.75" customHeight="1">
      <c r="A32" s="1"/>
      <c r="B32" s="25" t="s">
        <v>15</v>
      </c>
      <c r="C32" s="20"/>
      <c r="D32" s="20"/>
      <c r="E32" s="20"/>
      <c r="F32" s="21"/>
      <c r="G32" s="1"/>
      <c r="H32" s="1"/>
      <c r="I32" s="1"/>
      <c r="J32" s="1"/>
    </row>
    <row r="33" spans="1:10" ht="15.75" customHeight="1">
      <c r="A33" s="1"/>
      <c r="B33" s="22"/>
      <c r="C33" s="20"/>
      <c r="D33" s="20"/>
      <c r="E33" s="20"/>
      <c r="F33" s="21"/>
      <c r="G33" s="1"/>
      <c r="H33" s="1"/>
      <c r="I33" s="1"/>
      <c r="J33" s="1"/>
    </row>
    <row r="34" spans="1:10" ht="15.75" customHeight="1">
      <c r="A34" s="1"/>
      <c r="B34" s="27" t="s">
        <v>16</v>
      </c>
      <c r="C34" s="20"/>
      <c r="D34" s="20"/>
      <c r="E34" s="20"/>
      <c r="F34" s="21"/>
      <c r="G34" s="1"/>
      <c r="H34" s="1"/>
      <c r="I34" s="1"/>
      <c r="J34" s="1"/>
    </row>
    <row r="35" spans="1:10" ht="15.75" customHeight="1">
      <c r="A35" s="1"/>
      <c r="B35" s="11"/>
      <c r="C35" s="26"/>
      <c r="D35" s="20"/>
      <c r="E35" s="20"/>
      <c r="F35" s="21"/>
      <c r="G35" s="1"/>
      <c r="H35" s="1"/>
      <c r="I35" s="1"/>
      <c r="J35" s="1"/>
    </row>
    <row r="36" spans="1:10" ht="15.75" customHeight="1">
      <c r="A36" s="1"/>
      <c r="B36" s="25" t="s">
        <v>17</v>
      </c>
      <c r="C36" s="20"/>
      <c r="D36" s="20"/>
      <c r="E36" s="20"/>
      <c r="F36" s="21"/>
      <c r="G36" s="1"/>
      <c r="H36" s="1"/>
      <c r="I36" s="1"/>
      <c r="J36" s="1"/>
    </row>
    <row r="37" spans="1:10" ht="31.5" customHeight="1">
      <c r="A37" s="1"/>
      <c r="B37" s="22"/>
      <c r="C37" s="20"/>
      <c r="D37" s="20"/>
      <c r="E37" s="20"/>
      <c r="F37" s="21"/>
      <c r="G37" s="1"/>
      <c r="H37" s="1"/>
      <c r="I37" s="1"/>
      <c r="J37" s="1"/>
    </row>
    <row r="38" spans="1:10" ht="15.75" customHeight="1">
      <c r="A38" s="1"/>
      <c r="B38" s="24" t="s">
        <v>18</v>
      </c>
      <c r="C38" s="20"/>
      <c r="D38" s="20"/>
      <c r="E38" s="20"/>
      <c r="F38" s="21"/>
      <c r="G38" s="1"/>
      <c r="H38" s="1"/>
      <c r="I38" s="1"/>
      <c r="J38" s="1"/>
    </row>
    <row r="39" spans="1:10" ht="27.75" customHeight="1">
      <c r="A39" s="1"/>
      <c r="B39" s="23" t="s">
        <v>19</v>
      </c>
      <c r="C39" s="20"/>
      <c r="D39" s="20"/>
      <c r="E39" s="20"/>
      <c r="F39" s="21"/>
      <c r="G39" s="1"/>
      <c r="H39" s="1"/>
      <c r="I39" s="1"/>
      <c r="J39" s="1"/>
    </row>
    <row r="40" spans="1:10" ht="9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customHeight="1">
      <c r="A41" s="1"/>
      <c r="B41" s="1"/>
      <c r="C41" s="4" t="s">
        <v>20</v>
      </c>
      <c r="D41" s="4" t="s">
        <v>21</v>
      </c>
      <c r="E41" s="4" t="s">
        <v>22</v>
      </c>
      <c r="F41" s="4" t="s">
        <v>23</v>
      </c>
      <c r="G41" s="1"/>
      <c r="H41" s="1"/>
      <c r="I41" s="1"/>
      <c r="J41" s="1"/>
    </row>
    <row r="42" spans="1:10" ht="15.75" customHeight="1">
      <c r="A42" s="1"/>
      <c r="B42" s="5" t="s">
        <v>24</v>
      </c>
      <c r="C42" s="6" t="s">
        <v>25</v>
      </c>
      <c r="D42" s="9" t="s">
        <v>26</v>
      </c>
      <c r="E42" s="9" t="s">
        <v>27</v>
      </c>
      <c r="F42" s="9" t="s">
        <v>27</v>
      </c>
      <c r="G42" s="1"/>
      <c r="H42" s="1"/>
      <c r="I42" s="1"/>
      <c r="J42" s="1"/>
    </row>
    <row r="43" spans="1:10" ht="15.75" customHeight="1">
      <c r="A43" s="1"/>
      <c r="B43" s="5" t="s">
        <v>28</v>
      </c>
      <c r="C43" s="9" t="s">
        <v>27</v>
      </c>
      <c r="D43" s="9" t="s">
        <v>26</v>
      </c>
      <c r="E43" s="9" t="s">
        <v>27</v>
      </c>
      <c r="F43" s="9" t="s">
        <v>27</v>
      </c>
      <c r="G43" s="1"/>
      <c r="H43" s="1"/>
      <c r="I43" s="1"/>
      <c r="J43" s="1"/>
    </row>
    <row r="44" spans="1:10" ht="15.75" customHeight="1">
      <c r="A44" s="1"/>
      <c r="B44" s="5" t="s">
        <v>29</v>
      </c>
      <c r="C44" s="9" t="s">
        <v>27</v>
      </c>
      <c r="D44" s="9" t="s">
        <v>26</v>
      </c>
      <c r="E44" s="9" t="s">
        <v>27</v>
      </c>
      <c r="F44" s="9" t="s">
        <v>27</v>
      </c>
      <c r="G44" s="1"/>
      <c r="H44" s="1"/>
      <c r="I44" s="1"/>
      <c r="J44" s="1"/>
    </row>
    <row r="45" spans="1:10" ht="15.75" customHeight="1">
      <c r="A45" s="1"/>
      <c r="B45" s="5" t="s">
        <v>30</v>
      </c>
      <c r="C45" s="9" t="s">
        <v>27</v>
      </c>
      <c r="D45" s="9" t="s">
        <v>26</v>
      </c>
      <c r="E45" s="9" t="s">
        <v>27</v>
      </c>
      <c r="F45" s="9" t="s">
        <v>27</v>
      </c>
      <c r="G45" s="1"/>
      <c r="H45" s="1"/>
      <c r="I45" s="1"/>
      <c r="J45" s="1"/>
    </row>
    <row r="46" spans="1:10" ht="15.75" customHeight="1">
      <c r="A46" s="1"/>
      <c r="B46" s="5" t="s">
        <v>31</v>
      </c>
      <c r="C46" s="9" t="s">
        <v>27</v>
      </c>
      <c r="D46" s="9" t="s">
        <v>26</v>
      </c>
      <c r="E46" s="9" t="s">
        <v>27</v>
      </c>
      <c r="F46" s="9" t="s">
        <v>27</v>
      </c>
      <c r="G46" s="1"/>
      <c r="H46" s="1"/>
      <c r="I46" s="1"/>
      <c r="J46" s="1"/>
    </row>
    <row r="47" spans="1:10" ht="15.75" customHeight="1">
      <c r="A47" s="1"/>
      <c r="B47" s="5" t="s">
        <v>32</v>
      </c>
      <c r="C47" s="9" t="s">
        <v>27</v>
      </c>
      <c r="D47" s="9" t="s">
        <v>26</v>
      </c>
      <c r="E47" s="9" t="s">
        <v>27</v>
      </c>
      <c r="F47" s="9" t="s">
        <v>27</v>
      </c>
      <c r="G47" s="1"/>
      <c r="H47" s="1"/>
      <c r="I47" s="1"/>
      <c r="J47" s="1"/>
    </row>
    <row r="48" spans="1:10" ht="15.75" customHeight="1">
      <c r="A48" s="1"/>
      <c r="B48" s="5" t="s">
        <v>33</v>
      </c>
      <c r="C48" s="9" t="s">
        <v>27</v>
      </c>
      <c r="D48" s="9" t="s">
        <v>26</v>
      </c>
      <c r="E48" s="9" t="s">
        <v>27</v>
      </c>
      <c r="F48" s="9" t="s">
        <v>27</v>
      </c>
      <c r="G48" s="1"/>
      <c r="H48" s="1"/>
      <c r="I48" s="1"/>
      <c r="J48" s="1"/>
    </row>
    <row r="49" spans="1:10" ht="15.75" customHeight="1">
      <c r="A49" s="1"/>
      <c r="B49" s="5" t="s">
        <v>34</v>
      </c>
      <c r="C49" s="9" t="s">
        <v>27</v>
      </c>
      <c r="D49" s="9" t="s">
        <v>26</v>
      </c>
      <c r="E49" s="9" t="s">
        <v>27</v>
      </c>
      <c r="F49" s="9" t="s">
        <v>27</v>
      </c>
      <c r="G49" s="1"/>
      <c r="H49" s="1"/>
      <c r="I49" s="1"/>
      <c r="J49" s="1"/>
    </row>
    <row r="50" spans="1:10" ht="15.75" customHeight="1">
      <c r="A50" s="1"/>
      <c r="B50" s="5" t="s">
        <v>35</v>
      </c>
      <c r="C50" s="9" t="s">
        <v>27</v>
      </c>
      <c r="D50" s="9" t="s">
        <v>26</v>
      </c>
      <c r="E50" s="9" t="s">
        <v>27</v>
      </c>
      <c r="F50" s="9" t="s">
        <v>27</v>
      </c>
      <c r="G50" s="1"/>
      <c r="H50" s="1"/>
      <c r="I50" s="1"/>
      <c r="J50" s="1"/>
    </row>
    <row r="51" spans="1:10" ht="15.75" customHeight="1">
      <c r="A51" s="1"/>
      <c r="B51" s="5" t="s">
        <v>36</v>
      </c>
      <c r="C51" s="9" t="s">
        <v>27</v>
      </c>
      <c r="D51" s="9" t="s">
        <v>26</v>
      </c>
      <c r="E51" s="9" t="s">
        <v>27</v>
      </c>
      <c r="F51" s="9" t="s">
        <v>27</v>
      </c>
      <c r="G51" s="1"/>
      <c r="H51" s="1"/>
      <c r="I51" s="1"/>
      <c r="J51" s="1"/>
    </row>
    <row r="52" spans="1:10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.75" customHeight="1">
      <c r="A54" s="1"/>
      <c r="B54" s="7" t="s">
        <v>37</v>
      </c>
      <c r="C54" s="1"/>
      <c r="D54" s="1"/>
      <c r="E54" s="1"/>
      <c r="F54" s="1"/>
      <c r="G54" s="1"/>
      <c r="H54" s="1"/>
      <c r="I54" s="1"/>
      <c r="J54" s="1"/>
    </row>
    <row r="55" spans="1:10" ht="8.25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37.5" customHeight="1">
      <c r="A56" s="1"/>
      <c r="B56" s="32" t="s">
        <v>38</v>
      </c>
      <c r="C56" s="20"/>
      <c r="D56" s="20"/>
      <c r="E56" s="33"/>
      <c r="F56" s="10" t="s">
        <v>25</v>
      </c>
      <c r="G56" s="1"/>
      <c r="H56" s="1"/>
      <c r="I56" s="1"/>
      <c r="J56" s="1"/>
    </row>
    <row r="57" spans="1:10" ht="37.5" customHeight="1">
      <c r="A57" s="1"/>
      <c r="B57" s="34" t="s">
        <v>39</v>
      </c>
      <c r="C57" s="35"/>
      <c r="D57" s="35"/>
      <c r="E57" s="36"/>
      <c r="F57" s="10" t="s">
        <v>109</v>
      </c>
      <c r="G57" s="1"/>
      <c r="H57" s="1"/>
      <c r="I57" s="1"/>
      <c r="J57" s="1"/>
    </row>
    <row r="58" spans="1:10" ht="37.5" customHeight="1">
      <c r="A58" s="1"/>
      <c r="B58" s="38" t="s">
        <v>40</v>
      </c>
      <c r="C58" s="39"/>
      <c r="D58" s="39"/>
      <c r="E58" s="40"/>
      <c r="F58" s="10" t="s">
        <v>109</v>
      </c>
      <c r="G58" s="1"/>
      <c r="H58" s="1"/>
      <c r="I58" s="1"/>
      <c r="J58" s="1"/>
    </row>
    <row r="59" spans="1:10" ht="37.5" customHeight="1">
      <c r="A59" s="1"/>
      <c r="B59" s="41" t="s">
        <v>41</v>
      </c>
      <c r="C59" s="42"/>
      <c r="D59" s="42"/>
      <c r="E59" s="43"/>
      <c r="F59" s="10" t="s">
        <v>109</v>
      </c>
      <c r="G59" s="1"/>
      <c r="H59" s="1"/>
      <c r="I59" s="1"/>
      <c r="J59" s="1"/>
    </row>
    <row r="60" spans="1:10" ht="37.5" customHeight="1">
      <c r="A60" s="1"/>
      <c r="B60" s="44" t="s">
        <v>42</v>
      </c>
      <c r="C60" s="45"/>
      <c r="D60" s="45"/>
      <c r="E60" s="46"/>
      <c r="F60" s="10" t="s">
        <v>109</v>
      </c>
      <c r="G60" s="1"/>
      <c r="H60" s="1"/>
      <c r="I60" s="1"/>
      <c r="J60" s="1"/>
    </row>
    <row r="61" spans="1:10" ht="37.5" customHeight="1">
      <c r="A61" s="1"/>
      <c r="B61" s="32" t="s">
        <v>43</v>
      </c>
      <c r="C61" s="20"/>
      <c r="D61" s="20"/>
      <c r="E61" s="33"/>
      <c r="F61" s="10" t="s">
        <v>27</v>
      </c>
      <c r="G61" s="1"/>
      <c r="H61" s="1"/>
      <c r="I61" s="1"/>
      <c r="J61" s="1"/>
    </row>
    <row r="62" spans="1:10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.75" customHeight="1">
      <c r="A64" s="1"/>
      <c r="B64" s="7" t="s">
        <v>44</v>
      </c>
      <c r="C64" s="1"/>
      <c r="D64" s="1"/>
      <c r="E64" s="1"/>
      <c r="F64" s="1"/>
      <c r="G64" s="1"/>
      <c r="H64" s="1"/>
      <c r="I64" s="1"/>
      <c r="J64" s="1"/>
    </row>
    <row r="65" spans="1:10" ht="9" customHeight="1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39.75" customHeight="1">
      <c r="A66" s="1"/>
      <c r="B66" s="32" t="s">
        <v>45</v>
      </c>
      <c r="C66" s="20"/>
      <c r="D66" s="20"/>
      <c r="E66" s="33"/>
      <c r="F66" s="10" t="s">
        <v>27</v>
      </c>
      <c r="G66" s="1"/>
      <c r="H66" s="1"/>
      <c r="I66" s="1"/>
      <c r="J66" s="1"/>
    </row>
    <row r="67" spans="1:10" ht="39.75" customHeight="1">
      <c r="A67" s="1"/>
      <c r="B67" s="34" t="s">
        <v>46</v>
      </c>
      <c r="C67" s="35"/>
      <c r="D67" s="35"/>
      <c r="E67" s="36"/>
      <c r="F67" s="10" t="s">
        <v>27</v>
      </c>
      <c r="G67" s="1"/>
      <c r="H67" s="1"/>
      <c r="I67" s="1"/>
      <c r="J67" s="1"/>
    </row>
    <row r="68" spans="1:10" ht="39.75" customHeight="1">
      <c r="A68" s="1"/>
      <c r="B68" s="34" t="s">
        <v>47</v>
      </c>
      <c r="C68" s="35"/>
      <c r="D68" s="35"/>
      <c r="E68" s="36"/>
      <c r="F68" s="10" t="s">
        <v>27</v>
      </c>
      <c r="G68" s="1"/>
      <c r="H68" s="1"/>
      <c r="I68" s="1"/>
      <c r="J68" s="1"/>
    </row>
    <row r="69" spans="1:10" ht="39.75" customHeight="1">
      <c r="A69" s="1"/>
      <c r="B69" s="32" t="s">
        <v>48</v>
      </c>
      <c r="C69" s="20"/>
      <c r="D69" s="20"/>
      <c r="E69" s="33"/>
      <c r="F69" s="10" t="s">
        <v>109</v>
      </c>
      <c r="G69" s="1"/>
      <c r="H69" s="1"/>
      <c r="I69" s="1"/>
      <c r="J69" s="1"/>
    </row>
    <row r="70" spans="1:1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.75" customHeight="1">
      <c r="A72" s="1"/>
      <c r="B72" s="7" t="s">
        <v>49</v>
      </c>
      <c r="C72" s="1"/>
      <c r="D72" s="1"/>
      <c r="E72" s="1"/>
      <c r="F72" s="1"/>
      <c r="G72" s="1"/>
      <c r="H72" s="1"/>
      <c r="I72" s="1"/>
      <c r="J72" s="1"/>
    </row>
    <row r="73" spans="1:10" ht="9.7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36" customHeight="1">
      <c r="A74" s="1"/>
      <c r="B74" s="32" t="s">
        <v>50</v>
      </c>
      <c r="C74" s="20"/>
      <c r="D74" s="20"/>
      <c r="E74" s="33"/>
      <c r="F74" s="10" t="s">
        <v>27</v>
      </c>
      <c r="G74" s="1"/>
      <c r="H74" s="1"/>
      <c r="I74" s="1"/>
      <c r="J74" s="1"/>
    </row>
    <row r="75" spans="1:10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39" customHeight="1">
      <c r="A77" s="1"/>
      <c r="B77" s="37" t="s">
        <v>51</v>
      </c>
      <c r="C77" s="20"/>
      <c r="D77" s="20"/>
      <c r="E77" s="20"/>
      <c r="F77" s="21"/>
      <c r="G77" s="1"/>
      <c r="H77" s="1"/>
      <c r="I77" s="1"/>
      <c r="J77" s="1"/>
    </row>
    <row r="78" spans="1:10" ht="51" customHeight="1">
      <c r="A78" s="1"/>
      <c r="B78" s="29" t="str">
        <f>B146</f>
        <v>Il nucleo non ha accesso al beneficio del reddito di cittadinanza.</v>
      </c>
      <c r="C78" s="30"/>
      <c r="D78" s="30"/>
      <c r="E78" s="30"/>
      <c r="F78" s="31"/>
      <c r="G78" s="1"/>
      <c r="H78" s="1"/>
      <c r="I78" s="1"/>
      <c r="J78" s="1"/>
    </row>
    <row r="79" spans="1:10" ht="67.5" customHeight="1">
      <c r="A79" s="1"/>
      <c r="B79" s="1"/>
      <c r="C79" s="1"/>
      <c r="D79" s="8" t="s">
        <v>52</v>
      </c>
      <c r="E79" s="1"/>
      <c r="F79" s="1"/>
      <c r="G79" s="1"/>
      <c r="H79" s="1"/>
      <c r="I79" s="1"/>
      <c r="J79" s="1"/>
    </row>
    <row r="80" spans="1:10" ht="88.5" customHeight="1">
      <c r="A80" s="1"/>
      <c r="B80" s="1"/>
      <c r="C80" s="1"/>
      <c r="D80" s="2" t="s">
        <v>53</v>
      </c>
      <c r="E80" s="1"/>
      <c r="F80" s="1"/>
      <c r="G80" s="1"/>
      <c r="H80" s="1"/>
      <c r="I80" s="1"/>
      <c r="J80" s="1"/>
    </row>
    <row r="81" spans="1:10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s="15" customFormat="1" ht="15.75" customHeight="1" hidden="1">
      <c r="A83" s="13"/>
      <c r="B83" s="14" t="s">
        <v>54</v>
      </c>
      <c r="C83" s="14" t="b">
        <f>AND(C84:C93)</f>
        <v>0</v>
      </c>
      <c r="D83" s="13"/>
      <c r="E83" s="13"/>
      <c r="F83" s="13"/>
      <c r="G83" s="13"/>
      <c r="H83" s="13"/>
      <c r="I83" s="13"/>
      <c r="J83" s="13"/>
    </row>
    <row r="84" spans="1:10" s="15" customFormat="1" ht="15.75" customHeight="1" hidden="1">
      <c r="A84" s="13"/>
      <c r="B84" s="13" t="s">
        <v>55</v>
      </c>
      <c r="C84" s="13" t="b">
        <f>OR(F56="Sì",F57="Sì",F58="Sì",F59="Sì",F60="Sì")</f>
        <v>1</v>
      </c>
      <c r="D84" s="13"/>
      <c r="E84" s="13"/>
      <c r="F84" s="13"/>
      <c r="G84" s="13"/>
      <c r="H84" s="13"/>
      <c r="I84" s="13"/>
      <c r="J84" s="13"/>
    </row>
    <row r="85" spans="1:10" s="15" customFormat="1" ht="15.75" customHeight="1" hidden="1">
      <c r="A85" s="13"/>
      <c r="B85" s="13" t="s">
        <v>56</v>
      </c>
      <c r="C85" s="13" t="b">
        <f>AND(F61="Sì")</f>
        <v>0</v>
      </c>
      <c r="D85" s="13"/>
      <c r="E85" s="13"/>
      <c r="F85" s="13"/>
      <c r="G85" s="13"/>
      <c r="H85" s="13"/>
      <c r="I85" s="13"/>
      <c r="J85" s="13"/>
    </row>
    <row r="86" spans="1:10" s="15" customFormat="1" ht="15.75" customHeight="1" hidden="1">
      <c r="A86" s="13"/>
      <c r="B86" s="13" t="s">
        <v>57</v>
      </c>
      <c r="C86" s="13" t="b">
        <f>AND(F66="No")</f>
        <v>1</v>
      </c>
      <c r="D86" s="13"/>
      <c r="E86" s="13"/>
      <c r="F86" s="13"/>
      <c r="G86" s="13"/>
      <c r="H86" s="13"/>
      <c r="I86" s="13"/>
      <c r="J86" s="13"/>
    </row>
    <row r="87" spans="1:10" s="15" customFormat="1" ht="15.75" customHeight="1" hidden="1">
      <c r="A87" s="13"/>
      <c r="B87" s="13" t="s">
        <v>58</v>
      </c>
      <c r="C87" s="13" t="b">
        <f>OR(CONCATENATE(F67,F68)=B152&amp;B150,CONCATENATE(F67,F68)=B152&amp;B152,CONCATENATE(F67,F68)=B151&amp;B152)</f>
        <v>1</v>
      </c>
      <c r="D87" s="13"/>
      <c r="E87" s="13"/>
      <c r="F87" s="13"/>
      <c r="G87" s="13"/>
      <c r="H87" s="13"/>
      <c r="I87" s="13"/>
      <c r="J87" s="13"/>
    </row>
    <row r="88" spans="1:10" s="15" customFormat="1" ht="15.75" customHeight="1" hidden="1">
      <c r="A88" s="13"/>
      <c r="B88" s="13" t="s">
        <v>59</v>
      </c>
      <c r="C88" s="13" t="b">
        <f>OR(CONCATENATE(F67,F69)=B152&amp;B150,CONCATENATE(F67,F69)=B152&amp;B152,CONCATENATE(F67,F69)=B151&amp;B152)</f>
        <v>1</v>
      </c>
      <c r="D88" s="13"/>
      <c r="E88" s="13"/>
      <c r="F88" s="13"/>
      <c r="G88" s="13"/>
      <c r="H88" s="13"/>
      <c r="I88" s="13"/>
      <c r="J88" s="13"/>
    </row>
    <row r="89" spans="1:10" s="15" customFormat="1" ht="15.75" customHeight="1" hidden="1">
      <c r="A89" s="13"/>
      <c r="B89" s="13" t="s">
        <v>60</v>
      </c>
      <c r="C89" s="13" t="b">
        <f>AND(F74="No")</f>
        <v>1</v>
      </c>
      <c r="D89" s="13"/>
      <c r="E89" s="13"/>
      <c r="F89" s="13"/>
      <c r="G89" s="13"/>
      <c r="H89" s="13"/>
      <c r="I89" s="13"/>
      <c r="J89" s="13"/>
    </row>
    <row r="90" spans="1:10" s="15" customFormat="1" ht="15.75" customHeight="1" hidden="1">
      <c r="A90" s="13"/>
      <c r="B90" s="13" t="s">
        <v>61</v>
      </c>
      <c r="C90" s="13" t="b">
        <f>AND(B7&lt;9360)</f>
        <v>1</v>
      </c>
      <c r="D90" s="13"/>
      <c r="E90" s="13"/>
      <c r="F90" s="13"/>
      <c r="G90" s="13"/>
      <c r="H90" s="13"/>
      <c r="I90" s="13"/>
      <c r="J90" s="13"/>
    </row>
    <row r="91" spans="1:10" s="15" customFormat="1" ht="15.75" customHeight="1" hidden="1">
      <c r="A91" s="13"/>
      <c r="B91" s="13" t="s">
        <v>62</v>
      </c>
      <c r="C91" s="13" t="b">
        <f>B15&lt;=30000</f>
        <v>1</v>
      </c>
      <c r="D91" s="13"/>
      <c r="E91" s="13"/>
      <c r="F91" s="13"/>
      <c r="G91" s="13"/>
      <c r="H91" s="13"/>
      <c r="I91" s="13"/>
      <c r="J91" s="13"/>
    </row>
    <row r="92" spans="1:10" s="15" customFormat="1" ht="15.75" customHeight="1" hidden="1">
      <c r="A92" s="13"/>
      <c r="B92" s="13" t="s">
        <v>63</v>
      </c>
      <c r="C92" s="13" t="b">
        <f>B15&lt;MIN(D92,E92)</f>
        <v>1</v>
      </c>
      <c r="D92" s="13">
        <f>I126+I127*COUNTIF(C42:C51,"Sì")</f>
        <v>8000</v>
      </c>
      <c r="E92" s="13">
        <f>I128+I129*G92+I130*I92</f>
        <v>10000</v>
      </c>
      <c r="F92" s="13"/>
      <c r="G92" s="13">
        <f>IF(COUNTIF(E42:E51,"Sì")&gt;1,COUNTIF(E42:E51,"Sì")-2,0)</f>
        <v>0</v>
      </c>
      <c r="H92" s="13" t="s">
        <v>64</v>
      </c>
      <c r="I92" s="13">
        <f>COUNTIF(F42:F51,"Sì")</f>
        <v>0</v>
      </c>
      <c r="J92" s="13" t="s">
        <v>65</v>
      </c>
    </row>
    <row r="93" spans="1:10" s="15" customFormat="1" ht="15.75" customHeight="1" hidden="1">
      <c r="A93" s="13"/>
      <c r="B93" s="13" t="s">
        <v>66</v>
      </c>
      <c r="C93" s="13" t="b">
        <f>D93&lt;F93</f>
        <v>1</v>
      </c>
      <c r="D93" s="13">
        <f>(B19-B23+B27)</f>
        <v>0</v>
      </c>
      <c r="E93" s="13">
        <f>IF(B31&gt;0,I131,IF(C109=TRUE,I132,I133))</f>
        <v>6000</v>
      </c>
      <c r="F93" s="13">
        <f>E93*C96</f>
        <v>6000</v>
      </c>
      <c r="G93" s="13"/>
      <c r="H93" s="13"/>
      <c r="I93" s="13"/>
      <c r="J93" s="13"/>
    </row>
    <row r="94" spans="1:10" s="15" customFormat="1" ht="15.75" customHeight="1" hidden="1">
      <c r="A94" s="13"/>
      <c r="B94" s="13"/>
      <c r="C94" s="13"/>
      <c r="D94" s="13"/>
      <c r="E94" s="13"/>
      <c r="F94" s="13"/>
      <c r="G94" s="13"/>
      <c r="H94" s="13"/>
      <c r="I94" s="13"/>
      <c r="J94" s="13"/>
    </row>
    <row r="95" spans="1:10" s="15" customFormat="1" ht="15.75" customHeight="1" hidden="1">
      <c r="A95" s="13"/>
      <c r="B95" s="13"/>
      <c r="C95" s="13"/>
      <c r="D95" s="13"/>
      <c r="E95" s="13"/>
      <c r="F95" s="13"/>
      <c r="G95" s="13"/>
      <c r="H95" s="13"/>
      <c r="I95" s="13"/>
      <c r="J95" s="13"/>
    </row>
    <row r="96" spans="1:10" s="15" customFormat="1" ht="15.75" customHeight="1" hidden="1">
      <c r="A96" s="13"/>
      <c r="B96" s="13" t="s">
        <v>67</v>
      </c>
      <c r="C96" s="13">
        <f>MIN(B107,C107)</f>
        <v>1</v>
      </c>
      <c r="D96" s="13"/>
      <c r="E96" s="13"/>
      <c r="F96" s="13"/>
      <c r="G96" s="13"/>
      <c r="H96" s="13"/>
      <c r="I96" s="13"/>
      <c r="J96" s="13"/>
    </row>
    <row r="97" spans="1:10" s="15" customFormat="1" ht="15.75" customHeight="1" hidden="1">
      <c r="A97" s="13"/>
      <c r="B97" s="13" t="s">
        <v>24</v>
      </c>
      <c r="C97" s="13">
        <v>1</v>
      </c>
      <c r="D97" s="13"/>
      <c r="E97" s="13"/>
      <c r="F97" s="13"/>
      <c r="G97" s="13"/>
      <c r="H97" s="13"/>
      <c r="I97" s="13"/>
      <c r="J97" s="13"/>
    </row>
    <row r="98" spans="1:10" s="15" customFormat="1" ht="15.75" customHeight="1" hidden="1">
      <c r="A98" s="13"/>
      <c r="B98" s="13" t="s">
        <v>28</v>
      </c>
      <c r="C98" s="13">
        <f aca="true" t="shared" si="0" ref="C98:C106">IF(C43="Sì",IF(D43=$D$151,0.2,0.4),0)</f>
        <v>0</v>
      </c>
      <c r="D98" s="13"/>
      <c r="E98" s="13"/>
      <c r="F98" s="13"/>
      <c r="G98" s="13"/>
      <c r="H98" s="13"/>
      <c r="I98" s="13"/>
      <c r="J98" s="13"/>
    </row>
    <row r="99" spans="1:10" s="15" customFormat="1" ht="15.75" customHeight="1" hidden="1">
      <c r="A99" s="13"/>
      <c r="B99" s="13" t="s">
        <v>29</v>
      </c>
      <c r="C99" s="13">
        <f t="shared" si="0"/>
        <v>0</v>
      </c>
      <c r="D99" s="13"/>
      <c r="E99" s="13"/>
      <c r="F99" s="13"/>
      <c r="G99" s="13"/>
      <c r="H99" s="13"/>
      <c r="I99" s="13"/>
      <c r="J99" s="13"/>
    </row>
    <row r="100" spans="1:10" s="15" customFormat="1" ht="15.75" customHeight="1" hidden="1">
      <c r="A100" s="13"/>
      <c r="B100" s="13" t="s">
        <v>30</v>
      </c>
      <c r="C100" s="13">
        <f t="shared" si="0"/>
        <v>0</v>
      </c>
      <c r="D100" s="13"/>
      <c r="E100" s="13"/>
      <c r="F100" s="13"/>
      <c r="G100" s="13"/>
      <c r="H100" s="13"/>
      <c r="I100" s="13"/>
      <c r="J100" s="13"/>
    </row>
    <row r="101" spans="1:10" s="15" customFormat="1" ht="15.75" customHeight="1" hidden="1">
      <c r="A101" s="13"/>
      <c r="B101" s="13" t="s">
        <v>31</v>
      </c>
      <c r="C101" s="13">
        <f t="shared" si="0"/>
        <v>0</v>
      </c>
      <c r="D101" s="13"/>
      <c r="E101" s="13"/>
      <c r="F101" s="13"/>
      <c r="G101" s="13"/>
      <c r="H101" s="13"/>
      <c r="I101" s="13"/>
      <c r="J101" s="13"/>
    </row>
    <row r="102" spans="1:10" s="15" customFormat="1" ht="15.75" customHeight="1" hidden="1">
      <c r="A102" s="13"/>
      <c r="B102" s="13" t="s">
        <v>32</v>
      </c>
      <c r="C102" s="13">
        <f t="shared" si="0"/>
        <v>0</v>
      </c>
      <c r="D102" s="13"/>
      <c r="E102" s="13"/>
      <c r="F102" s="13"/>
      <c r="G102" s="13"/>
      <c r="H102" s="13"/>
      <c r="I102" s="13"/>
      <c r="J102" s="13"/>
    </row>
    <row r="103" spans="1:10" s="15" customFormat="1" ht="15.75" customHeight="1" hidden="1">
      <c r="A103" s="13"/>
      <c r="B103" s="13" t="s">
        <v>33</v>
      </c>
      <c r="C103" s="13">
        <f t="shared" si="0"/>
        <v>0</v>
      </c>
      <c r="D103" s="13"/>
      <c r="E103" s="13"/>
      <c r="F103" s="13"/>
      <c r="G103" s="13"/>
      <c r="H103" s="13"/>
      <c r="I103" s="13"/>
      <c r="J103" s="13"/>
    </row>
    <row r="104" spans="1:10" s="15" customFormat="1" ht="15.75" customHeight="1" hidden="1">
      <c r="A104" s="13"/>
      <c r="B104" s="13" t="s">
        <v>34</v>
      </c>
      <c r="C104" s="13">
        <f t="shared" si="0"/>
        <v>0</v>
      </c>
      <c r="D104" s="13"/>
      <c r="E104" s="13"/>
      <c r="F104" s="13"/>
      <c r="G104" s="13"/>
      <c r="H104" s="13"/>
      <c r="I104" s="13"/>
      <c r="J104" s="13"/>
    </row>
    <row r="105" spans="1:10" s="15" customFormat="1" ht="15.75" customHeight="1" hidden="1">
      <c r="A105" s="13"/>
      <c r="B105" s="13" t="s">
        <v>35</v>
      </c>
      <c r="C105" s="13">
        <f t="shared" si="0"/>
        <v>0</v>
      </c>
      <c r="D105" s="13"/>
      <c r="E105" s="13"/>
      <c r="F105" s="13"/>
      <c r="G105" s="13"/>
      <c r="H105" s="13"/>
      <c r="I105" s="13"/>
      <c r="J105" s="13"/>
    </row>
    <row r="106" spans="1:10" s="15" customFormat="1" ht="15.75" customHeight="1" hidden="1">
      <c r="A106" s="13"/>
      <c r="B106" s="13" t="s">
        <v>36</v>
      </c>
      <c r="C106" s="13">
        <f t="shared" si="0"/>
        <v>0</v>
      </c>
      <c r="D106" s="13"/>
      <c r="E106" s="13"/>
      <c r="F106" s="13"/>
      <c r="G106" s="13"/>
      <c r="H106" s="13"/>
      <c r="I106" s="13"/>
      <c r="J106" s="13"/>
    </row>
    <row r="107" spans="1:10" s="15" customFormat="1" ht="15.75" customHeight="1" hidden="1">
      <c r="A107" s="13"/>
      <c r="B107" s="16">
        <v>2.1</v>
      </c>
      <c r="C107" s="16">
        <f>SUM(C97:C106)</f>
        <v>1</v>
      </c>
      <c r="D107" s="13"/>
      <c r="E107" s="13"/>
      <c r="F107" s="13"/>
      <c r="G107" s="13"/>
      <c r="H107" s="13"/>
      <c r="I107" s="13"/>
      <c r="J107" s="13"/>
    </row>
    <row r="108" spans="1:10" s="15" customFormat="1" ht="15.75" customHeight="1" hidden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</row>
    <row r="109" spans="1:10" s="15" customFormat="1" ht="15.75" customHeight="1" hidden="1">
      <c r="A109" s="13"/>
      <c r="B109" s="13" t="s">
        <v>68</v>
      </c>
      <c r="C109" s="13" t="b">
        <f>COUNTIF(D42:D51,D154)=COUNTIF(C42:C51,"Sì")</f>
        <v>0</v>
      </c>
      <c r="D109" s="13"/>
      <c r="E109" s="13"/>
      <c r="F109" s="13"/>
      <c r="G109" s="13"/>
      <c r="H109" s="13"/>
      <c r="I109" s="13"/>
      <c r="J109" s="13"/>
    </row>
    <row r="110" spans="1:10" s="15" customFormat="1" ht="15.75" customHeight="1" hidden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</row>
    <row r="111" spans="1:10" s="15" customFormat="1" ht="15.75" customHeight="1" hidden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</row>
    <row r="112" spans="1:10" s="15" customFormat="1" ht="15.75" customHeight="1" hidden="1">
      <c r="A112" s="13"/>
      <c r="B112" s="13" t="s">
        <v>69</v>
      </c>
      <c r="C112" s="13"/>
      <c r="D112" s="13"/>
      <c r="E112" s="13"/>
      <c r="F112" s="13"/>
      <c r="G112" s="13"/>
      <c r="H112" s="13"/>
      <c r="I112" s="13"/>
      <c r="J112" s="13"/>
    </row>
    <row r="113" spans="1:10" s="15" customFormat="1" ht="15.75" customHeight="1" hidden="1">
      <c r="A113" s="13"/>
      <c r="B113" s="13" t="s">
        <v>70</v>
      </c>
      <c r="C113" s="13">
        <f>IF(C109=FALSE,C125*C96,C126*C96)</f>
        <v>6000</v>
      </c>
      <c r="D113" s="13"/>
      <c r="E113" s="13"/>
      <c r="F113" s="13"/>
      <c r="G113" s="13"/>
      <c r="H113" s="13"/>
      <c r="I113" s="13"/>
      <c r="J113" s="13"/>
    </row>
    <row r="114" spans="1:10" s="15" customFormat="1" ht="15.75" customHeight="1" hidden="1">
      <c r="A114" s="13"/>
      <c r="B114" s="13" t="s">
        <v>66</v>
      </c>
      <c r="C114" s="13">
        <f>D93</f>
        <v>0</v>
      </c>
      <c r="D114" s="13" t="s">
        <v>71</v>
      </c>
      <c r="E114" s="13"/>
      <c r="F114" s="13"/>
      <c r="G114" s="13"/>
      <c r="H114" s="13"/>
      <c r="I114" s="13"/>
      <c r="J114" s="13"/>
    </row>
    <row r="115" spans="1:10" s="15" customFormat="1" ht="15.75" customHeight="1" hidden="1">
      <c r="A115" s="13"/>
      <c r="B115" s="13" t="s">
        <v>72</v>
      </c>
      <c r="C115" s="13">
        <f>IF(C114&gt;C113,0,C113-C114)</f>
        <v>6000</v>
      </c>
      <c r="D115" s="13" t="s">
        <v>73</v>
      </c>
      <c r="E115" s="13"/>
      <c r="F115" s="13"/>
      <c r="G115" s="13"/>
      <c r="H115" s="13"/>
      <c r="I115" s="13"/>
      <c r="J115" s="13"/>
    </row>
    <row r="116" spans="1:10" s="15" customFormat="1" ht="15.75" customHeight="1" hidden="1">
      <c r="A116" s="13"/>
      <c r="B116" s="13" t="s">
        <v>74</v>
      </c>
      <c r="C116" s="13">
        <f>IF(C109=FALSE,C128,C129)</f>
        <v>3360</v>
      </c>
      <c r="D116" s="13"/>
      <c r="E116" s="13"/>
      <c r="F116" s="13"/>
      <c r="G116" s="13"/>
      <c r="H116" s="13"/>
      <c r="I116" s="13"/>
      <c r="J116" s="13"/>
    </row>
    <row r="117" spans="1:10" s="15" customFormat="1" ht="15.75" customHeight="1" hidden="1">
      <c r="A117" s="13"/>
      <c r="B117" s="13" t="s">
        <v>75</v>
      </c>
      <c r="C117" s="13">
        <f>IF(B31&gt;0,MIN(B31,C116),0)</f>
        <v>0</v>
      </c>
      <c r="D117" s="13" t="s">
        <v>76</v>
      </c>
      <c r="E117" s="13"/>
      <c r="F117" s="13"/>
      <c r="G117" s="13"/>
      <c r="H117" s="13"/>
      <c r="I117" s="13"/>
      <c r="J117" s="13"/>
    </row>
    <row r="118" spans="1:10" s="15" customFormat="1" ht="15.75" customHeight="1" hidden="1">
      <c r="A118" s="13"/>
      <c r="B118" s="13" t="s">
        <v>77</v>
      </c>
      <c r="C118" s="13">
        <f>IF(B35&gt;0,MIN(B35,C130),0)</f>
        <v>0</v>
      </c>
      <c r="D118" s="13" t="s">
        <v>78</v>
      </c>
      <c r="E118" s="13"/>
      <c r="F118" s="13"/>
      <c r="G118" s="13"/>
      <c r="H118" s="13"/>
      <c r="I118" s="13"/>
      <c r="J118" s="13"/>
    </row>
    <row r="119" spans="1:10" s="15" customFormat="1" ht="15.75" customHeight="1" hidden="1">
      <c r="A119" s="13"/>
      <c r="B119" s="13" t="s">
        <v>79</v>
      </c>
      <c r="C119" s="13">
        <f>C115+C117+C118</f>
        <v>6000</v>
      </c>
      <c r="D119" s="13"/>
      <c r="E119" s="13"/>
      <c r="F119" s="13"/>
      <c r="G119" s="13"/>
      <c r="H119" s="13"/>
      <c r="I119" s="13"/>
      <c r="J119" s="13"/>
    </row>
    <row r="120" spans="1:10" s="15" customFormat="1" ht="15.75" customHeight="1" hidden="1">
      <c r="A120" s="13"/>
      <c r="B120" s="13" t="s">
        <v>80</v>
      </c>
      <c r="C120" s="13">
        <f>IF(C119&lt;C133,C133,IF(C119&gt;C135,C135,C119))</f>
        <v>6000</v>
      </c>
      <c r="D120" s="13">
        <f>C120/12</f>
        <v>500</v>
      </c>
      <c r="E120" s="13" t="str">
        <f>TEXT(C120,"###.#,00")</f>
        <v>6.000,00</v>
      </c>
      <c r="F120" s="13" t="str">
        <f>TEXT(D120,"###.#,00")</f>
        <v>500,00</v>
      </c>
      <c r="G120" s="13"/>
      <c r="H120" s="13"/>
      <c r="I120" s="13"/>
      <c r="J120" s="13"/>
    </row>
    <row r="121" spans="1:10" s="15" customFormat="1" ht="15.75" customHeight="1" hidden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s="15" customFormat="1" ht="15.75" customHeight="1" hidden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</row>
    <row r="123" spans="1:10" s="15" customFormat="1" ht="15.75" customHeight="1" hidden="1">
      <c r="A123" s="13"/>
      <c r="B123" s="13" t="s">
        <v>81</v>
      </c>
      <c r="C123" s="13"/>
      <c r="D123" s="13"/>
      <c r="E123" s="13"/>
      <c r="F123" s="13"/>
      <c r="G123" s="13"/>
      <c r="H123" s="13" t="s">
        <v>82</v>
      </c>
      <c r="I123" s="13"/>
      <c r="J123" s="13"/>
    </row>
    <row r="124" spans="1:10" s="15" customFormat="1" ht="15.75" customHeight="1" hidden="1">
      <c r="A124" s="13"/>
      <c r="B124" s="13" t="s">
        <v>83</v>
      </c>
      <c r="C124" s="13"/>
      <c r="D124" s="13"/>
      <c r="E124" s="13"/>
      <c r="F124" s="13"/>
      <c r="G124" s="13"/>
      <c r="H124" s="13" t="s">
        <v>61</v>
      </c>
      <c r="I124" s="13">
        <v>9360</v>
      </c>
      <c r="J124" s="13" t="s">
        <v>84</v>
      </c>
    </row>
    <row r="125" spans="1:10" s="15" customFormat="1" ht="15.75" customHeight="1" hidden="1">
      <c r="A125" s="13"/>
      <c r="B125" s="17" t="s">
        <v>66</v>
      </c>
      <c r="C125" s="13">
        <v>6000</v>
      </c>
      <c r="D125" s="13"/>
      <c r="E125" s="13"/>
      <c r="F125" s="13"/>
      <c r="G125" s="13"/>
      <c r="H125" s="13" t="s">
        <v>85</v>
      </c>
      <c r="I125" s="13">
        <v>20000</v>
      </c>
      <c r="J125" s="13" t="s">
        <v>86</v>
      </c>
    </row>
    <row r="126" spans="1:10" s="15" customFormat="1" ht="15.75" customHeight="1" hidden="1">
      <c r="A126" s="13"/>
      <c r="B126" s="17" t="s">
        <v>68</v>
      </c>
      <c r="C126" s="13">
        <v>7560</v>
      </c>
      <c r="D126" s="13"/>
      <c r="E126" s="13"/>
      <c r="F126" s="13"/>
      <c r="G126" s="13"/>
      <c r="H126" s="13" t="s">
        <v>63</v>
      </c>
      <c r="I126" s="13">
        <v>6000</v>
      </c>
      <c r="J126" s="13" t="s">
        <v>87</v>
      </c>
    </row>
    <row r="127" spans="1:10" s="15" customFormat="1" ht="15.75" customHeight="1" hidden="1">
      <c r="A127" s="13"/>
      <c r="B127" s="13" t="s">
        <v>88</v>
      </c>
      <c r="C127" s="13"/>
      <c r="D127" s="13"/>
      <c r="E127" s="13"/>
      <c r="F127" s="13"/>
      <c r="G127" s="13"/>
      <c r="H127" s="13"/>
      <c r="I127" s="13">
        <v>2000</v>
      </c>
      <c r="J127" s="13" t="s">
        <v>89</v>
      </c>
    </row>
    <row r="128" spans="1:10" s="15" customFormat="1" ht="15.75" customHeight="1" hidden="1">
      <c r="A128" s="13"/>
      <c r="B128" s="17" t="s">
        <v>66</v>
      </c>
      <c r="C128" s="13">
        <v>3360</v>
      </c>
      <c r="D128" s="13"/>
      <c r="E128" s="13"/>
      <c r="F128" s="13"/>
      <c r="G128" s="13"/>
      <c r="H128" s="13"/>
      <c r="I128" s="13">
        <v>10000</v>
      </c>
      <c r="J128" s="13" t="s">
        <v>90</v>
      </c>
    </row>
    <row r="129" spans="1:10" s="15" customFormat="1" ht="15.75" customHeight="1" hidden="1">
      <c r="A129" s="13"/>
      <c r="B129" s="17" t="s">
        <v>68</v>
      </c>
      <c r="C129" s="13">
        <v>1800</v>
      </c>
      <c r="D129" s="13"/>
      <c r="E129" s="13"/>
      <c r="F129" s="13"/>
      <c r="G129" s="13"/>
      <c r="H129" s="13"/>
      <c r="I129" s="13">
        <v>1000</v>
      </c>
      <c r="J129" s="13" t="s">
        <v>91</v>
      </c>
    </row>
    <row r="130" spans="1:10" s="15" customFormat="1" ht="15.75" customHeight="1" hidden="1">
      <c r="A130" s="13"/>
      <c r="B130" s="13" t="s">
        <v>77</v>
      </c>
      <c r="C130" s="13">
        <v>1800</v>
      </c>
      <c r="D130" s="13"/>
      <c r="E130" s="13"/>
      <c r="F130" s="13"/>
      <c r="G130" s="13"/>
      <c r="H130" s="13"/>
      <c r="I130" s="13">
        <v>5000</v>
      </c>
      <c r="J130" s="13" t="s">
        <v>92</v>
      </c>
    </row>
    <row r="131" spans="1:10" s="15" customFormat="1" ht="15.75" customHeight="1" hidden="1">
      <c r="A131" s="13"/>
      <c r="B131" s="13"/>
      <c r="C131" s="13"/>
      <c r="D131" s="13"/>
      <c r="E131" s="13"/>
      <c r="F131" s="13"/>
      <c r="G131" s="13"/>
      <c r="H131" s="13" t="s">
        <v>66</v>
      </c>
      <c r="I131" s="13">
        <v>9360</v>
      </c>
      <c r="J131" s="13" t="s">
        <v>93</v>
      </c>
    </row>
    <row r="132" spans="1:10" s="15" customFormat="1" ht="15.75" customHeight="1" hidden="1">
      <c r="A132" s="13"/>
      <c r="B132" s="13" t="s">
        <v>94</v>
      </c>
      <c r="C132" s="13"/>
      <c r="D132" s="13"/>
      <c r="E132" s="13"/>
      <c r="F132" s="13"/>
      <c r="G132" s="13"/>
      <c r="H132" s="13"/>
      <c r="I132" s="13">
        <v>7560</v>
      </c>
      <c r="J132" s="13" t="s">
        <v>95</v>
      </c>
    </row>
    <row r="133" spans="1:10" s="15" customFormat="1" ht="15.75" customHeight="1" hidden="1">
      <c r="A133" s="13"/>
      <c r="B133" s="13" t="s">
        <v>96</v>
      </c>
      <c r="C133" s="13">
        <v>480</v>
      </c>
      <c r="D133" s="13"/>
      <c r="E133" s="13"/>
      <c r="F133" s="13"/>
      <c r="G133" s="13"/>
      <c r="H133" s="13"/>
      <c r="I133" s="13">
        <v>6000</v>
      </c>
      <c r="J133" s="13" t="s">
        <v>97</v>
      </c>
    </row>
    <row r="134" spans="1:10" s="15" customFormat="1" ht="15.75" customHeight="1" hidden="1">
      <c r="A134" s="13"/>
      <c r="B134" s="13" t="s">
        <v>98</v>
      </c>
      <c r="C134" s="13">
        <v>9360</v>
      </c>
      <c r="D134" s="16" t="s">
        <v>99</v>
      </c>
      <c r="E134" s="13"/>
      <c r="F134" s="13"/>
      <c r="G134" s="13"/>
      <c r="H134" s="13"/>
      <c r="I134" s="13"/>
      <c r="J134" s="13"/>
    </row>
    <row r="135" spans="1:10" s="15" customFormat="1" ht="15.75" customHeight="1" hidden="1">
      <c r="A135" s="13"/>
      <c r="B135" s="16" t="s">
        <v>100</v>
      </c>
      <c r="C135" s="13">
        <f>C134*C96-(D93)</f>
        <v>9360</v>
      </c>
      <c r="D135" s="13"/>
      <c r="E135" s="13"/>
      <c r="F135" s="13"/>
      <c r="G135" s="13"/>
      <c r="H135" s="13"/>
      <c r="I135" s="13"/>
      <c r="J135" s="13"/>
    </row>
    <row r="136" spans="1:10" s="15" customFormat="1" ht="15.75" customHeight="1" hidden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</row>
    <row r="137" spans="1:10" s="15" customFormat="1" ht="15.75" customHeight="1" hidden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</row>
    <row r="138" spans="1:10" s="15" customFormat="1" ht="15.75" customHeight="1" hidden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</row>
    <row r="139" spans="1:10" s="15" customFormat="1" ht="15.75" customHeight="1" hidden="1">
      <c r="A139" s="13"/>
      <c r="B139" s="13" t="s">
        <v>51</v>
      </c>
      <c r="C139" s="13"/>
      <c r="D139" s="13"/>
      <c r="E139" s="13"/>
      <c r="F139" s="13"/>
      <c r="G139" s="13"/>
      <c r="H139" s="13"/>
      <c r="I139" s="13"/>
      <c r="J139" s="13"/>
    </row>
    <row r="140" spans="1:10" s="15" customFormat="1" ht="15.75" customHeight="1" hidden="1">
      <c r="A140" s="13"/>
      <c r="B140" s="13" t="s">
        <v>101</v>
      </c>
      <c r="C140" s="13"/>
      <c r="D140" s="13"/>
      <c r="E140" s="13"/>
      <c r="F140" s="13"/>
      <c r="G140" s="13"/>
      <c r="H140" s="13"/>
      <c r="I140" s="13"/>
      <c r="J140" s="13"/>
    </row>
    <row r="141" spans="1:10" s="15" customFormat="1" ht="15.75" customHeight="1" hidden="1">
      <c r="A141" s="13"/>
      <c r="B141" s="13" t="str">
        <f>IF(C83=TRUE,"ha","non ha")</f>
        <v>non ha</v>
      </c>
      <c r="C141" s="13"/>
      <c r="D141" s="13"/>
      <c r="E141" s="13"/>
      <c r="F141" s="13"/>
      <c r="G141" s="13"/>
      <c r="H141" s="13"/>
      <c r="I141" s="13"/>
      <c r="J141" s="13"/>
    </row>
    <row r="142" spans="1:10" s="15" customFormat="1" ht="15.75" customHeight="1" hidden="1">
      <c r="A142" s="13"/>
      <c r="B142" s="13" t="s">
        <v>102</v>
      </c>
      <c r="C142" s="13"/>
      <c r="D142" s="13"/>
      <c r="E142" s="13"/>
      <c r="F142" s="13"/>
      <c r="G142" s="13"/>
      <c r="H142" s="13"/>
      <c r="I142" s="13"/>
      <c r="J142" s="13"/>
    </row>
    <row r="143" spans="1:10" s="15" customFormat="1" ht="15.75" customHeight="1" hidden="1">
      <c r="A143" s="13"/>
      <c r="B143" s="13" t="str">
        <f>IF(C109=FALSE,"del reddito","della pensione")</f>
        <v>del reddito</v>
      </c>
      <c r="C143" s="13"/>
      <c r="D143" s="13"/>
      <c r="E143" s="13"/>
      <c r="F143" s="13"/>
      <c r="G143" s="13"/>
      <c r="H143" s="13"/>
      <c r="I143" s="13"/>
      <c r="J143" s="13"/>
    </row>
    <row r="144" spans="1:10" s="15" customFormat="1" ht="15.75" customHeight="1" hidden="1">
      <c r="A144" s="13"/>
      <c r="B144" s="13" t="s">
        <v>103</v>
      </c>
      <c r="C144" s="13"/>
      <c r="D144" s="13"/>
      <c r="E144" s="13"/>
      <c r="F144" s="13"/>
      <c r="G144" s="13"/>
      <c r="H144" s="13"/>
      <c r="I144" s="13"/>
      <c r="J144" s="13"/>
    </row>
    <row r="145" spans="1:10" s="15" customFormat="1" ht="15.75" customHeight="1" hidden="1">
      <c r="A145" s="13"/>
      <c r="B145" s="13" t="str">
        <f>IF(C83=TRUE,". L'importo mensile del beneficio è pari a € "&amp;F120,".")</f>
        <v>.</v>
      </c>
      <c r="C145" s="13"/>
      <c r="D145" s="13"/>
      <c r="E145" s="13"/>
      <c r="F145" s="13"/>
      <c r="G145" s="13"/>
      <c r="H145" s="13"/>
      <c r="I145" s="13"/>
      <c r="J145" s="13"/>
    </row>
    <row r="146" spans="1:10" s="15" customFormat="1" ht="15.75" customHeight="1" hidden="1">
      <c r="A146" s="13"/>
      <c r="B146" s="13" t="str">
        <f>CONCATENATE(B140,B141,B142,B143,B144,B145)</f>
        <v>Il nucleo non ha accesso al beneficio del reddito di cittadinanza.</v>
      </c>
      <c r="C146" s="13"/>
      <c r="D146" s="13"/>
      <c r="E146" s="13"/>
      <c r="F146" s="13"/>
      <c r="G146" s="13"/>
      <c r="H146" s="13"/>
      <c r="I146" s="13"/>
      <c r="J146" s="13"/>
    </row>
    <row r="147" spans="1:10" s="15" customFormat="1" ht="15.75" customHeight="1" hidden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</row>
    <row r="148" spans="1:10" s="15" customFormat="1" ht="15.75" customHeight="1" hidden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</row>
    <row r="149" spans="1:10" s="15" customFormat="1" ht="15.75" customHeight="1" hidden="1">
      <c r="A149" s="13"/>
      <c r="B149" s="13" t="s">
        <v>104</v>
      </c>
      <c r="C149" s="13"/>
      <c r="D149" s="13"/>
      <c r="E149" s="13"/>
      <c r="F149" s="13"/>
      <c r="G149" s="13"/>
      <c r="H149" s="13"/>
      <c r="I149" s="13"/>
      <c r="J149" s="13"/>
    </row>
    <row r="150" spans="1:10" s="15" customFormat="1" ht="15.75" customHeight="1" hidden="1">
      <c r="A150" s="13"/>
      <c r="B150" s="18" t="s">
        <v>109</v>
      </c>
      <c r="C150" s="13"/>
      <c r="D150" s="13" t="s">
        <v>105</v>
      </c>
      <c r="E150" s="13"/>
      <c r="F150" s="13"/>
      <c r="G150" s="13"/>
      <c r="H150" s="13"/>
      <c r="I150" s="13"/>
      <c r="J150" s="13"/>
    </row>
    <row r="151" spans="1:10" s="15" customFormat="1" ht="15.75" customHeight="1" hidden="1">
      <c r="A151" s="13"/>
      <c r="B151" s="18" t="s">
        <v>25</v>
      </c>
      <c r="C151" s="18"/>
      <c r="D151" s="18" t="s">
        <v>106</v>
      </c>
      <c r="E151" s="13"/>
      <c r="F151" s="13"/>
      <c r="G151" s="13"/>
      <c r="H151" s="13"/>
      <c r="I151" s="13"/>
      <c r="J151" s="13"/>
    </row>
    <row r="152" spans="1:10" s="15" customFormat="1" ht="15.75" customHeight="1" hidden="1">
      <c r="A152" s="13"/>
      <c r="B152" s="18" t="s">
        <v>27</v>
      </c>
      <c r="C152" s="18"/>
      <c r="D152" s="18" t="s">
        <v>26</v>
      </c>
      <c r="E152" s="13"/>
      <c r="F152" s="13"/>
      <c r="G152" s="13"/>
      <c r="H152" s="13"/>
      <c r="I152" s="13"/>
      <c r="J152" s="13"/>
    </row>
    <row r="153" spans="1:10" s="15" customFormat="1" ht="15.75" customHeight="1" hidden="1">
      <c r="A153" s="13"/>
      <c r="B153" s="18"/>
      <c r="C153" s="18"/>
      <c r="D153" s="18" t="s">
        <v>107</v>
      </c>
      <c r="E153" s="13"/>
      <c r="F153" s="13"/>
      <c r="G153" s="13"/>
      <c r="H153" s="13"/>
      <c r="I153" s="13"/>
      <c r="J153" s="13"/>
    </row>
    <row r="154" spans="1:10" s="15" customFormat="1" ht="8.25" customHeight="1" hidden="1">
      <c r="A154" s="13"/>
      <c r="B154" s="18"/>
      <c r="C154" s="18"/>
      <c r="D154" s="18" t="s">
        <v>108</v>
      </c>
      <c r="E154" s="13"/>
      <c r="F154" s="13"/>
      <c r="G154" s="13"/>
      <c r="H154" s="13"/>
      <c r="I154" s="13"/>
      <c r="J154" s="13"/>
    </row>
    <row r="155" spans="1:10" s="15" customFormat="1" ht="15.75" customHeight="1" hidden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</row>
  </sheetData>
  <sheetProtection password="8821" sheet="1" objects="1" scenarios="1"/>
  <mergeCells count="48">
    <mergeCell ref="C31:F31"/>
    <mergeCell ref="B30:F30"/>
    <mergeCell ref="B32:F32"/>
    <mergeCell ref="B78:F78"/>
    <mergeCell ref="B66:E66"/>
    <mergeCell ref="B67:E67"/>
    <mergeCell ref="B68:E68"/>
    <mergeCell ref="B69:E69"/>
    <mergeCell ref="B77:F77"/>
    <mergeCell ref="B74:E74"/>
    <mergeCell ref="B61:E61"/>
    <mergeCell ref="B56:E56"/>
    <mergeCell ref="B57:E57"/>
    <mergeCell ref="B58:E58"/>
    <mergeCell ref="B59:E59"/>
    <mergeCell ref="B60:E60"/>
    <mergeCell ref="B9:F9"/>
    <mergeCell ref="B8:F8"/>
    <mergeCell ref="C27:F27"/>
    <mergeCell ref="C35:F35"/>
    <mergeCell ref="B26:F26"/>
    <mergeCell ref="B34:F34"/>
    <mergeCell ref="B14:F14"/>
    <mergeCell ref="B16:F16"/>
    <mergeCell ref="C15:F15"/>
    <mergeCell ref="B20:F20"/>
    <mergeCell ref="B18:F18"/>
    <mergeCell ref="C19:F19"/>
    <mergeCell ref="B25:F25"/>
    <mergeCell ref="B29:F29"/>
    <mergeCell ref="B28:F28"/>
    <mergeCell ref="B33:F33"/>
    <mergeCell ref="B2:F2"/>
    <mergeCell ref="B21:F21"/>
    <mergeCell ref="B37:F37"/>
    <mergeCell ref="B39:F39"/>
    <mergeCell ref="B38:F38"/>
    <mergeCell ref="B36:F36"/>
    <mergeCell ref="B12:F12"/>
    <mergeCell ref="C23:F23"/>
    <mergeCell ref="B22:F22"/>
    <mergeCell ref="B13:F13"/>
    <mergeCell ref="B17:F17"/>
    <mergeCell ref="C7:F7"/>
    <mergeCell ref="B6:F6"/>
    <mergeCell ref="B24:F24"/>
    <mergeCell ref="C11:F11"/>
    <mergeCell ref="B10:F10"/>
  </mergeCells>
  <dataValidations count="5">
    <dataValidation type="list" allowBlank="1" showInputMessage="1" prompt="ATTENZIONE - Dato non valido, il calcolo potrebbe risultare sbagliato" sqref="D42">
      <formula1>$D$152:$D$154</formula1>
    </dataValidation>
    <dataValidation type="list" allowBlank="1" showInputMessage="1" prompt="ATTENZIONE - Dato non valido, il calcolo potrebbe risultare sbagliato" sqref="D43:D51">
      <formula1>$D$151:$D$154</formula1>
    </dataValidation>
    <dataValidation type="decimal" allowBlank="1" showInputMessage="1" showErrorMessage="1" prompt="Inserire un valore numerico positivo valido." sqref="B7 B11 B15 B19 B23 B27 B31 B35">
      <formula1>0</formula1>
      <formula2>999999999</formula2>
    </dataValidation>
    <dataValidation type="list" allowBlank="1" showInputMessage="1" showErrorMessage="1" prompt="Sì/No" sqref="F66:F68 E42:F51 F74 F56 C43:C51">
      <formula1>$B$151:$B$152</formula1>
    </dataValidation>
    <dataValidation type="list" allowBlank="1" showInputMessage="1" showErrorMessage="1" prompt="Sì/No" sqref="F69 F57:F61">
      <formula1>$B$150:$B$152</formula1>
    </dataValidation>
  </dataValidations>
  <hyperlinks>
    <hyperlink ref="D80" r:id="rId1" display="www.synergia-net.it"/>
  </hyperlinks>
  <printOptions/>
  <pageMargins left="0.7" right="0.7" top="0.75" bottom="0.75" header="0" footer="0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Emilio</dc:creator>
  <cp:keywords/>
  <dc:description/>
  <cp:lastModifiedBy>Marta</cp:lastModifiedBy>
  <dcterms:created xsi:type="dcterms:W3CDTF">2019-01-24T09:34:39Z</dcterms:created>
  <dcterms:modified xsi:type="dcterms:W3CDTF">2019-01-24T12:08:52Z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